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ечать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7" i="1" l="1"/>
  <c r="I177" i="1"/>
  <c r="H177" i="1"/>
  <c r="G177" i="1"/>
  <c r="F177" i="1"/>
  <c r="J123" i="1"/>
  <c r="I123" i="1"/>
  <c r="G123" i="1"/>
  <c r="J120" i="1"/>
  <c r="H120" i="1"/>
  <c r="J63" i="1"/>
  <c r="I63" i="1"/>
  <c r="H63" i="1"/>
  <c r="G63" i="1"/>
  <c r="F63" i="1"/>
  <c r="H25" i="1"/>
  <c r="J25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F196" i="1"/>
  <c r="H196" i="1"/>
  <c r="I196" i="1"/>
</calcChain>
</file>

<file path=xl/sharedStrings.xml><?xml version="1.0" encoding="utf-8"?>
<sst xmlns="http://schemas.openxmlformats.org/spreadsheetml/2006/main" count="273" uniqueCount="90">
  <si>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</si>
  <si>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</si>
  <si>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</si>
  <si>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</si>
  <si>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</si>
  <si>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</si>
  <si>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</si>
  <si>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</si>
  <si>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</si>
  <si>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</si>
  <si>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</si>
  <si>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</si>
  <si>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</si>
  <si>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</si>
  <si>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</si>
  <si>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</si>
  <si>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</si>
  <si>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</si>
  <si>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</si>
  <si>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</si>
  <si>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</si>
  <si>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</si>
  <si>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</si>
  <si>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</si>
  <si>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</si>
  <si>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</si>
  <si>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</si>
  <si>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</si>
  <si>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</si>
  <si>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</si>
  <si>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</si>
  <si>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</si>
  <si>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</si>
  <si>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</si>
  <si>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</si>
  <si>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</si>
  <si>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</si>
  <si>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</si>
  <si>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</si>
  <si>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"Ключевская СОШ"</t>
  </si>
  <si>
    <t>Директор</t>
  </si>
  <si>
    <t>Емаева М.О.</t>
  </si>
  <si>
    <t>Компот из смеси сухофруктов</t>
  </si>
  <si>
    <t>54-1хн</t>
  </si>
  <si>
    <t>Хлеб пшеничный</t>
  </si>
  <si>
    <t>Пром.</t>
  </si>
  <si>
    <t>Мандарин</t>
  </si>
  <si>
    <t>54-1з</t>
  </si>
  <si>
    <t>Чай с сахаром</t>
  </si>
  <si>
    <t>54-45гн</t>
  </si>
  <si>
    <t>Помидор в нарезке</t>
  </si>
  <si>
    <t xml:space="preserve">Какао с молоком сгущенным </t>
  </si>
  <si>
    <t>54-22гн</t>
  </si>
  <si>
    <t>Пром</t>
  </si>
  <si>
    <t>Чай с лимоном и сахаром</t>
  </si>
  <si>
    <t>54-3гн</t>
  </si>
  <si>
    <t>Банан</t>
  </si>
  <si>
    <t>Огурец в нарезке</t>
  </si>
  <si>
    <t>54-2з</t>
  </si>
  <si>
    <t>Каша жидкая молочная пшенная</t>
  </si>
  <si>
    <t>54-24к</t>
  </si>
  <si>
    <t>Батон простой</t>
  </si>
  <si>
    <t>Сыр твердых сортов в нарезке/Масло сливочное(порция)</t>
  </si>
  <si>
    <t>54-1з/53-19з</t>
  </si>
  <si>
    <t>Плов с курицей</t>
  </si>
  <si>
    <t>54-12м</t>
  </si>
  <si>
    <t>54-3з</t>
  </si>
  <si>
    <t>Сок абрикосовый</t>
  </si>
  <si>
    <t>Хлеб пшеничный/Булочка с вареной сгущенкой</t>
  </si>
  <si>
    <t>Рагу из курицы</t>
  </si>
  <si>
    <t>54-22м</t>
  </si>
  <si>
    <t>Кофейный напиток с молоком</t>
  </si>
  <si>
    <t>54-23гн</t>
  </si>
  <si>
    <t>Макароны отварные/тефтели из говядины с рисом</t>
  </si>
  <si>
    <t>54-1г/54-16м</t>
  </si>
  <si>
    <t>Сыр твердых сортов</t>
  </si>
  <si>
    <t>Каша гречневая рассыпчатая/Рыба тушеная в томате с овощами</t>
  </si>
  <si>
    <t>54-4г/54-11р</t>
  </si>
  <si>
    <t>Капуста тушеная с мясом</t>
  </si>
  <si>
    <t>54-10м</t>
  </si>
  <si>
    <t>Яблоко</t>
  </si>
  <si>
    <t>Картофель отварной в молоке/курица тушеная с морковью</t>
  </si>
  <si>
    <t>54-10г/54-25м</t>
  </si>
  <si>
    <t>чай с сахаром</t>
  </si>
  <si>
    <t>Жаркое по-домашнему из курицы</t>
  </si>
  <si>
    <t>54-28м</t>
  </si>
  <si>
    <t>Салат из капусты с овощами</t>
  </si>
  <si>
    <t>54-10з</t>
  </si>
  <si>
    <t>Каша гречневая рассыпчатая/Биточка из курицы</t>
  </si>
  <si>
    <t>54-4г/54-23м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</si>
</sst>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2" xfId="0" applyNumberFormat="1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34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49" t="s">
        <v>21</v>
      </c>
      <c r="E6" s="50" t="s">
        <v>64</v>
      </c>
      <c r="F6" s="51">
        <v>210</v>
      </c>
      <c r="G6" s="51">
        <v>28.6</v>
      </c>
      <c r="H6" s="51">
        <v>8.5</v>
      </c>
      <c r="I6" s="51">
        <v>34.9</v>
      </c>
      <c r="J6" s="51">
        <v>330.4</v>
      </c>
      <c r="K6" s="59" t="s">
        <v>65</v>
      </c>
      <c r="L6" s="39"/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1"/>
      <c r="J7" s="51"/>
      <c r="K7" s="51"/>
      <c r="L7" s="41"/>
    </row>
    <row r="8" spans="1:12" ht="15" x14ac:dyDescent="0.25">
      <c r="A8" s="23"/>
      <c r="B8" s="15"/>
      <c r="C8" s="11"/>
      <c r="D8" s="7" t="s">
        <v>22</v>
      </c>
      <c r="E8" s="50" t="s">
        <v>54</v>
      </c>
      <c r="F8" s="51">
        <v>200</v>
      </c>
      <c r="G8" s="51">
        <v>0.2</v>
      </c>
      <c r="H8" s="51">
        <v>0.1</v>
      </c>
      <c r="I8" s="51">
        <v>6.6</v>
      </c>
      <c r="J8" s="51">
        <v>27.9</v>
      </c>
      <c r="K8" s="51" t="s">
        <v>55</v>
      </c>
      <c r="L8" s="41"/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51">
        <v>45</v>
      </c>
      <c r="G9" s="52">
        <v>3.4</v>
      </c>
      <c r="H9" s="52">
        <v>0.4</v>
      </c>
      <c r="I9" s="52">
        <v>22.1</v>
      </c>
      <c r="J9" s="52">
        <v>105.5</v>
      </c>
      <c r="K9" s="51" t="s">
        <v>45</v>
      </c>
      <c r="L9" s="41"/>
    </row>
    <row r="10" spans="1:12" ht="15" x14ac:dyDescent="0.25">
      <c r="A10" s="23"/>
      <c r="B10" s="15"/>
      <c r="C10" s="11"/>
      <c r="D10" s="7" t="s">
        <v>24</v>
      </c>
      <c r="E10" s="50" t="s">
        <v>46</v>
      </c>
      <c r="F10" s="51">
        <v>100</v>
      </c>
      <c r="G10" s="51">
        <v>0.8</v>
      </c>
      <c r="H10" s="51">
        <v>0.2</v>
      </c>
      <c r="I10" s="51">
        <v>7.5</v>
      </c>
      <c r="J10" s="51">
        <v>35</v>
      </c>
      <c r="K10" s="60" t="s">
        <v>53</v>
      </c>
      <c r="L10" s="41"/>
    </row>
    <row r="11" spans="1:12" ht="15" x14ac:dyDescent="0.25">
      <c r="A11" s="23"/>
      <c r="B11" s="15"/>
      <c r="C11" s="11"/>
      <c r="D11" s="6"/>
      <c r="E11" s="56" t="s">
        <v>57</v>
      </c>
      <c r="F11" s="41">
        <v>60</v>
      </c>
      <c r="G11" s="41">
        <v>0.5</v>
      </c>
      <c r="H11" s="41">
        <v>0.1</v>
      </c>
      <c r="I11" s="41">
        <v>1.5</v>
      </c>
      <c r="J11" s="41">
        <v>8.5</v>
      </c>
      <c r="K11" s="58" t="s">
        <v>58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33.5</v>
      </c>
      <c r="H13" s="19">
        <f t="shared" si="0"/>
        <v>9.2999999999999989</v>
      </c>
      <c r="I13" s="19">
        <f t="shared" si="0"/>
        <v>72.599999999999994</v>
      </c>
      <c r="J13" s="19">
        <f t="shared" si="0"/>
        <v>507.29999999999995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615</v>
      </c>
      <c r="G24" s="32">
        <f t="shared" ref="G24:J24" si="4">G13+G23</f>
        <v>33.5</v>
      </c>
      <c r="H24" s="32">
        <f t="shared" si="4"/>
        <v>9.2999999999999989</v>
      </c>
      <c r="I24" s="32">
        <f t="shared" si="4"/>
        <v>72.599999999999994</v>
      </c>
      <c r="J24" s="32">
        <f t="shared" si="4"/>
        <v>507.29999999999995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73</v>
      </c>
      <c r="F25" s="51">
        <v>250</v>
      </c>
      <c r="G25" s="52">
        <v>19.8</v>
      </c>
      <c r="H25" s="52">
        <f>4.9+14.7</f>
        <v>19.600000000000001</v>
      </c>
      <c r="I25" s="52">
        <v>40.9</v>
      </c>
      <c r="J25" s="52">
        <f>196.8+222.6</f>
        <v>419.4</v>
      </c>
      <c r="K25" s="55" t="s">
        <v>74</v>
      </c>
      <c r="L25" s="39"/>
    </row>
    <row r="26" spans="1:12" ht="15" x14ac:dyDescent="0.25">
      <c r="A26" s="14"/>
      <c r="B26" s="15"/>
      <c r="C26" s="11"/>
      <c r="D26" s="6"/>
      <c r="E26" s="50"/>
      <c r="F26" s="51"/>
      <c r="G26" s="52"/>
      <c r="H26" s="52"/>
      <c r="I26" s="52"/>
      <c r="J26" s="52"/>
      <c r="K26" s="51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1">
        <v>200</v>
      </c>
      <c r="G27" s="52">
        <v>0.1</v>
      </c>
      <c r="H27" s="52">
        <v>0</v>
      </c>
      <c r="I27" s="52">
        <v>5.2</v>
      </c>
      <c r="J27" s="52">
        <v>21.4</v>
      </c>
      <c r="K27" s="51" t="s">
        <v>49</v>
      </c>
      <c r="L27" s="41"/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1">
        <v>45</v>
      </c>
      <c r="G28" s="52">
        <v>3.4</v>
      </c>
      <c r="H28" s="52">
        <v>0.4</v>
      </c>
      <c r="I28" s="52">
        <v>22.1</v>
      </c>
      <c r="J28" s="52">
        <v>105.5</v>
      </c>
      <c r="K28" s="51" t="s">
        <v>45</v>
      </c>
      <c r="L28" s="41"/>
    </row>
    <row r="29" spans="1:12" ht="15" x14ac:dyDescent="0.25">
      <c r="A29" s="14"/>
      <c r="B29" s="15"/>
      <c r="C29" s="11"/>
      <c r="D29" s="7" t="s">
        <v>24</v>
      </c>
      <c r="E29" s="50" t="s">
        <v>56</v>
      </c>
      <c r="F29" s="51">
        <v>100</v>
      </c>
      <c r="G29" s="51">
        <v>1.5</v>
      </c>
      <c r="H29" s="51">
        <v>0.5</v>
      </c>
      <c r="I29" s="51">
        <v>21</v>
      </c>
      <c r="J29" s="51">
        <v>94.5</v>
      </c>
      <c r="K29" s="60" t="s">
        <v>53</v>
      </c>
      <c r="L29" s="41"/>
    </row>
    <row r="30" spans="1:12" ht="15" x14ac:dyDescent="0.25">
      <c r="A30" s="14"/>
      <c r="B30" s="15"/>
      <c r="C30" s="11"/>
      <c r="D30" s="6"/>
      <c r="E30" s="56"/>
      <c r="F30" s="41"/>
      <c r="G30" s="53"/>
      <c r="H30" s="53"/>
      <c r="I30" s="53"/>
      <c r="J30" s="53"/>
      <c r="K30" s="51"/>
      <c r="L30" s="41"/>
    </row>
    <row r="31" spans="1:12" ht="15" x14ac:dyDescent="0.25">
      <c r="A31" s="14"/>
      <c r="B31" s="15"/>
      <c r="C31" s="11"/>
      <c r="D31" s="6"/>
      <c r="E31" s="40"/>
      <c r="F31" s="41"/>
      <c r="G31" s="53"/>
      <c r="H31" s="53"/>
      <c r="I31" s="53"/>
      <c r="J31" s="53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54">
        <f t="shared" ref="G32" si="6">SUM(G25:G31)</f>
        <v>24.8</v>
      </c>
      <c r="H32" s="54">
        <f t="shared" ref="H32" si="7">SUM(H25:H31)</f>
        <v>20.5</v>
      </c>
      <c r="I32" s="54">
        <f t="shared" ref="I32" si="8">SUM(I25:I31)</f>
        <v>89.2</v>
      </c>
      <c r="J32" s="54">
        <f t="shared" ref="J32:L32" si="9">SUM(J25:J31)</f>
        <v>640.79999999999995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595</v>
      </c>
      <c r="G43" s="32">
        <f t="shared" ref="G43" si="14">G32+G42</f>
        <v>24.8</v>
      </c>
      <c r="H43" s="32">
        <f t="shared" ref="H43" si="15">H32+H42</f>
        <v>20.5</v>
      </c>
      <c r="I43" s="32">
        <f t="shared" ref="I43" si="16">I32+I42</f>
        <v>89.2</v>
      </c>
      <c r="J43" s="32">
        <f t="shared" ref="J43:L43" si="17">J32+J42</f>
        <v>640.79999999999995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2" t="s">
        <v>69</v>
      </c>
      <c r="F44" s="51">
        <v>250</v>
      </c>
      <c r="G44" s="51">
        <v>26.2</v>
      </c>
      <c r="H44" s="51">
        <v>8.8000000000000007</v>
      </c>
      <c r="I44" s="51">
        <v>21.9</v>
      </c>
      <c r="J44" s="51">
        <v>271.7</v>
      </c>
      <c r="K44" s="55" t="s">
        <v>70</v>
      </c>
      <c r="L44" s="39"/>
    </row>
    <row r="45" spans="1:12" ht="15" x14ac:dyDescent="0.25">
      <c r="A45" s="23"/>
      <c r="B45" s="15"/>
      <c r="C45" s="11"/>
      <c r="D45" s="6"/>
      <c r="E45" s="40" t="s">
        <v>50</v>
      </c>
      <c r="F45" s="41">
        <v>60</v>
      </c>
      <c r="G45" s="41">
        <v>0.7</v>
      </c>
      <c r="H45" s="41">
        <v>0.1</v>
      </c>
      <c r="I45" s="41">
        <v>2.2999999999999998</v>
      </c>
      <c r="J45" s="41">
        <v>12.8</v>
      </c>
      <c r="K45" s="42" t="s">
        <v>66</v>
      </c>
      <c r="L45" s="41"/>
    </row>
    <row r="46" spans="1:12" ht="15" x14ac:dyDescent="0.25">
      <c r="A46" s="23"/>
      <c r="B46" s="15"/>
      <c r="C46" s="11"/>
      <c r="D46" s="7" t="s">
        <v>22</v>
      </c>
      <c r="E46" s="50" t="s">
        <v>51</v>
      </c>
      <c r="F46" s="51">
        <v>200</v>
      </c>
      <c r="G46" s="51">
        <v>3.5</v>
      </c>
      <c r="H46" s="51">
        <v>3.4</v>
      </c>
      <c r="I46" s="51">
        <v>22.3</v>
      </c>
      <c r="J46" s="51">
        <v>133.4</v>
      </c>
      <c r="K46" s="42" t="s">
        <v>52</v>
      </c>
      <c r="L46" s="41"/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51">
        <v>45</v>
      </c>
      <c r="G47" s="51">
        <v>3.4</v>
      </c>
      <c r="H47" s="51">
        <v>0.4</v>
      </c>
      <c r="I47" s="51">
        <v>22.1</v>
      </c>
      <c r="J47" s="51">
        <v>105.5</v>
      </c>
      <c r="K47" s="60" t="s">
        <v>53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 t="s">
        <v>75</v>
      </c>
      <c r="F49" s="41">
        <v>20</v>
      </c>
      <c r="G49" s="41">
        <v>4.5999999999999996</v>
      </c>
      <c r="H49" s="41">
        <v>5.9</v>
      </c>
      <c r="I49" s="41">
        <v>0</v>
      </c>
      <c r="J49" s="41">
        <v>71.7</v>
      </c>
      <c r="K49" s="42" t="s">
        <v>47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38.4</v>
      </c>
      <c r="H51" s="19">
        <f t="shared" ref="H51" si="19">SUM(H44:H50)</f>
        <v>18.600000000000001</v>
      </c>
      <c r="I51" s="19">
        <f t="shared" ref="I51" si="20">SUM(I44:I50)</f>
        <v>68.599999999999994</v>
      </c>
      <c r="J51" s="19">
        <f t="shared" ref="J51:L51" si="21">SUM(J44:J50)</f>
        <v>595.1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575</v>
      </c>
      <c r="G62" s="32">
        <f t="shared" ref="G62" si="26">G51+G61</f>
        <v>38.4</v>
      </c>
      <c r="H62" s="32">
        <f t="shared" ref="H62" si="27">H51+H61</f>
        <v>18.600000000000001</v>
      </c>
      <c r="I62" s="32">
        <f t="shared" ref="I62" si="28">I51+I61</f>
        <v>68.599999999999994</v>
      </c>
      <c r="J62" s="32">
        <f t="shared" ref="J62:L62" si="29">J51+J61</f>
        <v>595.1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62" t="s">
        <v>76</v>
      </c>
      <c r="F63" s="51">
        <f>150+70</f>
        <v>220</v>
      </c>
      <c r="G63" s="51">
        <f>8.2+9.7</f>
        <v>17.899999999999999</v>
      </c>
      <c r="H63" s="51">
        <f>6.3+5.2</f>
        <v>11.5</v>
      </c>
      <c r="I63" s="51">
        <f>35.9+4.4</f>
        <v>40.299999999999997</v>
      </c>
      <c r="J63" s="51">
        <f>233.7+103.1</f>
        <v>336.79999999999995</v>
      </c>
      <c r="K63" s="59" t="s">
        <v>77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67</v>
      </c>
      <c r="F65" s="51">
        <v>200</v>
      </c>
      <c r="G65" s="51">
        <v>1</v>
      </c>
      <c r="H65" s="51">
        <v>0</v>
      </c>
      <c r="I65" s="51">
        <v>25.4</v>
      </c>
      <c r="J65" s="51">
        <v>105.6</v>
      </c>
      <c r="K65" s="58" t="s">
        <v>53</v>
      </c>
      <c r="L65" s="41"/>
    </row>
    <row r="66" spans="1:12" ht="15" x14ac:dyDescent="0.25">
      <c r="A66" s="23"/>
      <c r="B66" s="15"/>
      <c r="C66" s="11"/>
      <c r="D66" s="7" t="s">
        <v>23</v>
      </c>
      <c r="E66" s="57" t="s">
        <v>68</v>
      </c>
      <c r="F66" s="51">
        <v>80</v>
      </c>
      <c r="G66" s="51">
        <v>5.7</v>
      </c>
      <c r="H66" s="51">
        <v>1.1000000000000001</v>
      </c>
      <c r="I66" s="51">
        <v>41.6</v>
      </c>
      <c r="J66" s="51">
        <v>199.2</v>
      </c>
      <c r="K66" s="58" t="s">
        <v>53</v>
      </c>
      <c r="L66" s="41"/>
    </row>
    <row r="67" spans="1:12" ht="15" x14ac:dyDescent="0.25">
      <c r="A67" s="23"/>
      <c r="B67" s="15"/>
      <c r="C67" s="11"/>
      <c r="D67" s="7" t="s">
        <v>24</v>
      </c>
      <c r="E67" s="50"/>
      <c r="F67" s="51"/>
      <c r="G67" s="51"/>
      <c r="H67" s="51"/>
      <c r="I67" s="51"/>
      <c r="J67" s="51"/>
      <c r="K67" s="60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24.599999999999998</v>
      </c>
      <c r="H70" s="19">
        <f t="shared" ref="H70" si="31">SUM(H63:H69)</f>
        <v>12.6</v>
      </c>
      <c r="I70" s="19">
        <f t="shared" ref="I70" si="32">SUM(I63:I69)</f>
        <v>107.29999999999998</v>
      </c>
      <c r="J70" s="19">
        <f t="shared" ref="J70:L70" si="33">SUM(J63:J69)</f>
        <v>641.59999999999991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24.599999999999998</v>
      </c>
      <c r="H81" s="32">
        <f t="shared" ref="H81" si="39">H70+H80</f>
        <v>12.6</v>
      </c>
      <c r="I81" s="32">
        <f t="shared" ref="I81" si="40">I70+I80</f>
        <v>107.29999999999998</v>
      </c>
      <c r="J81" s="32">
        <f t="shared" ref="J81:L81" si="41">J70+J80</f>
        <v>641.59999999999991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78</v>
      </c>
      <c r="F82" s="51">
        <v>200</v>
      </c>
      <c r="G82" s="51">
        <v>22</v>
      </c>
      <c r="H82" s="51">
        <v>22</v>
      </c>
      <c r="I82" s="51">
        <v>13.3</v>
      </c>
      <c r="J82" s="51">
        <v>339.4</v>
      </c>
      <c r="K82" s="61" t="s">
        <v>79</v>
      </c>
      <c r="L82" s="39"/>
    </row>
    <row r="83" spans="1:12" ht="15" x14ac:dyDescent="0.25">
      <c r="A83" s="23"/>
      <c r="B83" s="15"/>
      <c r="C83" s="11"/>
      <c r="D83" s="6"/>
      <c r="E83" s="56" t="s">
        <v>57</v>
      </c>
      <c r="F83" s="41">
        <v>60</v>
      </c>
      <c r="G83" s="41">
        <v>0.5</v>
      </c>
      <c r="H83" s="41">
        <v>0.1</v>
      </c>
      <c r="I83" s="41">
        <v>1.5</v>
      </c>
      <c r="J83" s="41">
        <v>8.5</v>
      </c>
      <c r="K83" s="58" t="s">
        <v>58</v>
      </c>
      <c r="L83" s="41"/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1">
        <v>200</v>
      </c>
      <c r="G84" s="51">
        <v>0.5</v>
      </c>
      <c r="H84" s="51">
        <v>0</v>
      </c>
      <c r="I84" s="51">
        <v>19.8</v>
      </c>
      <c r="J84" s="51">
        <v>81</v>
      </c>
      <c r="K84" s="58" t="s">
        <v>43</v>
      </c>
      <c r="L84" s="41"/>
    </row>
    <row r="85" spans="1:12" ht="15" x14ac:dyDescent="0.25">
      <c r="A85" s="23"/>
      <c r="B85" s="15"/>
      <c r="C85" s="11"/>
      <c r="D85" s="7" t="s">
        <v>23</v>
      </c>
      <c r="E85" s="50" t="s">
        <v>44</v>
      </c>
      <c r="F85" s="51">
        <v>45</v>
      </c>
      <c r="G85" s="51">
        <v>3.4</v>
      </c>
      <c r="H85" s="51">
        <v>0.4</v>
      </c>
      <c r="I85" s="51">
        <v>22.1</v>
      </c>
      <c r="J85" s="51">
        <v>105.5</v>
      </c>
      <c r="K85" s="60" t="s">
        <v>53</v>
      </c>
      <c r="L85" s="41"/>
    </row>
    <row r="86" spans="1:12" ht="15" x14ac:dyDescent="0.25">
      <c r="A86" s="23"/>
      <c r="B86" s="15"/>
      <c r="C86" s="11"/>
      <c r="D86" s="7" t="s">
        <v>24</v>
      </c>
      <c r="E86" s="40" t="s">
        <v>80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  <c r="L86" s="41"/>
    </row>
    <row r="87" spans="1:12" ht="15" x14ac:dyDescent="0.25">
      <c r="A87" s="23"/>
      <c r="B87" s="15"/>
      <c r="C87" s="11"/>
      <c r="D87" s="6"/>
      <c r="E87" s="56"/>
      <c r="F87" s="41"/>
      <c r="G87" s="41"/>
      <c r="H87" s="41"/>
      <c r="I87" s="41"/>
      <c r="J87" s="41"/>
      <c r="K87" s="5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26.799999999999997</v>
      </c>
      <c r="H89" s="19">
        <f t="shared" ref="H89" si="43">SUM(H82:H88)</f>
        <v>22.9</v>
      </c>
      <c r="I89" s="19">
        <f t="shared" ref="I89" si="44">SUM(I82:I88)</f>
        <v>66.5</v>
      </c>
      <c r="J89" s="19">
        <f t="shared" ref="J89:L89" si="45">SUM(J82:J88)</f>
        <v>578.79999999999995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605</v>
      </c>
      <c r="G100" s="32">
        <f t="shared" ref="G100" si="50">G89+G99</f>
        <v>26.799999999999997</v>
      </c>
      <c r="H100" s="32">
        <f t="shared" ref="H100" si="51">H89+H99</f>
        <v>22.9</v>
      </c>
      <c r="I100" s="32">
        <f t="shared" ref="I100" si="52">I89+I99</f>
        <v>66.5</v>
      </c>
      <c r="J100" s="32">
        <f t="shared" ref="J100:L100" si="53">J89+J99</f>
        <v>578.79999999999995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0">
        <v>200</v>
      </c>
      <c r="G101" s="50">
        <v>8.3000000000000007</v>
      </c>
      <c r="H101" s="50">
        <v>10.8</v>
      </c>
      <c r="I101" s="50">
        <v>37.5</v>
      </c>
      <c r="J101" s="50">
        <v>280.3</v>
      </c>
      <c r="K101" s="59" t="s">
        <v>60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54</v>
      </c>
      <c r="F103" s="50">
        <v>200</v>
      </c>
      <c r="G103" s="50">
        <v>0.2</v>
      </c>
      <c r="H103" s="50">
        <v>0.1</v>
      </c>
      <c r="I103" s="50">
        <v>6.6</v>
      </c>
      <c r="J103" s="50">
        <v>27.9</v>
      </c>
      <c r="K103" s="58" t="s">
        <v>55</v>
      </c>
      <c r="L103" s="41"/>
    </row>
    <row r="104" spans="1:12" ht="15" x14ac:dyDescent="0.25">
      <c r="A104" s="23"/>
      <c r="B104" s="15"/>
      <c r="C104" s="11"/>
      <c r="D104" s="7" t="s">
        <v>23</v>
      </c>
      <c r="E104" s="50" t="s">
        <v>61</v>
      </c>
      <c r="F104" s="50">
        <v>20</v>
      </c>
      <c r="G104" s="50">
        <v>1.6</v>
      </c>
      <c r="H104" s="50">
        <v>0.2</v>
      </c>
      <c r="I104" s="50">
        <v>9.8000000000000007</v>
      </c>
      <c r="J104" s="50">
        <v>47.5</v>
      </c>
      <c r="K104" s="60" t="s">
        <v>53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0" t="s">
        <v>46</v>
      </c>
      <c r="F105" s="50">
        <v>140</v>
      </c>
      <c r="G105" s="50">
        <v>1.1000000000000001</v>
      </c>
      <c r="H105" s="50">
        <v>0.3</v>
      </c>
      <c r="I105" s="50">
        <v>10.5</v>
      </c>
      <c r="J105" s="50">
        <v>49</v>
      </c>
      <c r="K105" s="60" t="s">
        <v>53</v>
      </c>
      <c r="L105" s="41"/>
    </row>
    <row r="106" spans="1:12" ht="25.5" x14ac:dyDescent="0.25">
      <c r="A106" s="23"/>
      <c r="B106" s="15"/>
      <c r="C106" s="11"/>
      <c r="D106" s="6"/>
      <c r="E106" s="57" t="s">
        <v>62</v>
      </c>
      <c r="F106" s="50">
        <v>25</v>
      </c>
      <c r="G106" s="50">
        <v>3.6</v>
      </c>
      <c r="H106" s="50">
        <v>11.7</v>
      </c>
      <c r="I106" s="50">
        <v>0.1</v>
      </c>
      <c r="J106" s="50">
        <v>119.8</v>
      </c>
      <c r="K106" s="58" t="s">
        <v>63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14.799999999999999</v>
      </c>
      <c r="H108" s="19">
        <f t="shared" si="54"/>
        <v>23.1</v>
      </c>
      <c r="I108" s="19">
        <f t="shared" si="54"/>
        <v>64.5</v>
      </c>
      <c r="J108" s="19">
        <f t="shared" si="54"/>
        <v>524.5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585</v>
      </c>
      <c r="G119" s="32">
        <f t="shared" ref="G119" si="58">G108+G118</f>
        <v>14.799999999999999</v>
      </c>
      <c r="H119" s="32">
        <f t="shared" ref="H119" si="59">H108+H118</f>
        <v>23.1</v>
      </c>
      <c r="I119" s="32">
        <f t="shared" ref="I119" si="60">I108+I118</f>
        <v>64.5</v>
      </c>
      <c r="J119" s="32">
        <f t="shared" ref="J119:L119" si="61">J108+J118</f>
        <v>524.5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81</v>
      </c>
      <c r="F120" s="51">
        <v>250</v>
      </c>
      <c r="G120" s="51">
        <v>18.600000000000001</v>
      </c>
      <c r="H120" s="51">
        <f>5.8+5.8</f>
        <v>11.6</v>
      </c>
      <c r="I120" s="51">
        <v>30.9</v>
      </c>
      <c r="J120" s="51">
        <f>176+126.4</f>
        <v>302.39999999999998</v>
      </c>
      <c r="K120" s="59" t="s">
        <v>82</v>
      </c>
      <c r="L120" s="39"/>
    </row>
    <row r="121" spans="1:12" ht="15" x14ac:dyDescent="0.25">
      <c r="A121" s="14"/>
      <c r="B121" s="15"/>
      <c r="C121" s="11"/>
      <c r="D121" s="6"/>
      <c r="E121" s="40" t="s">
        <v>50</v>
      </c>
      <c r="F121" s="41">
        <v>60</v>
      </c>
      <c r="G121" s="41">
        <v>0.7</v>
      </c>
      <c r="H121" s="41">
        <v>0.1</v>
      </c>
      <c r="I121" s="41">
        <v>2.2999999999999998</v>
      </c>
      <c r="J121" s="41">
        <v>12.8</v>
      </c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71</v>
      </c>
      <c r="F122" s="51">
        <v>200</v>
      </c>
      <c r="G122" s="51">
        <v>3.9</v>
      </c>
      <c r="H122" s="51">
        <v>3.5</v>
      </c>
      <c r="I122" s="51">
        <v>11.1</v>
      </c>
      <c r="J122" s="51">
        <v>91.1</v>
      </c>
      <c r="K122" s="58" t="s">
        <v>72</v>
      </c>
      <c r="L122" s="41"/>
    </row>
    <row r="123" spans="1:12" ht="15" x14ac:dyDescent="0.25">
      <c r="A123" s="14"/>
      <c r="B123" s="15"/>
      <c r="C123" s="11"/>
      <c r="D123" s="7" t="s">
        <v>23</v>
      </c>
      <c r="E123" s="57" t="s">
        <v>68</v>
      </c>
      <c r="F123" s="51">
        <v>85</v>
      </c>
      <c r="G123" s="51">
        <f>3.8+2.3</f>
        <v>6.1</v>
      </c>
      <c r="H123" s="51">
        <v>1.1000000000000001</v>
      </c>
      <c r="I123" s="51">
        <f>24.6+19.5</f>
        <v>44.1</v>
      </c>
      <c r="J123" s="51">
        <f>117.2+93.7</f>
        <v>210.9</v>
      </c>
      <c r="K123" s="58" t="s">
        <v>53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0"/>
      <c r="F125" s="51"/>
      <c r="G125" s="51"/>
      <c r="H125" s="51"/>
      <c r="I125" s="51"/>
      <c r="J125" s="51"/>
      <c r="K125" s="58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29.299999999999997</v>
      </c>
      <c r="H127" s="19">
        <f t="shared" si="62"/>
        <v>16.3</v>
      </c>
      <c r="I127" s="19">
        <f t="shared" si="62"/>
        <v>88.4</v>
      </c>
      <c r="J127" s="19">
        <f t="shared" si="62"/>
        <v>617.19999999999993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595</v>
      </c>
      <c r="G138" s="32">
        <f t="shared" ref="G138" si="66">G127+G137</f>
        <v>29.299999999999997</v>
      </c>
      <c r="H138" s="32">
        <f t="shared" ref="H138" si="67">H127+H137</f>
        <v>16.3</v>
      </c>
      <c r="I138" s="32">
        <f t="shared" ref="I138" si="68">I127+I137</f>
        <v>88.4</v>
      </c>
      <c r="J138" s="32">
        <f t="shared" ref="J138:L138" si="69">J127+J137</f>
        <v>617.19999999999993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64</v>
      </c>
      <c r="F139" s="51">
        <v>210</v>
      </c>
      <c r="G139" s="51">
        <v>28.6</v>
      </c>
      <c r="H139" s="51">
        <v>8.5</v>
      </c>
      <c r="I139" s="51">
        <v>34.9</v>
      </c>
      <c r="J139" s="51">
        <v>330.4</v>
      </c>
      <c r="K139" s="59" t="s">
        <v>65</v>
      </c>
      <c r="L139" s="39"/>
    </row>
    <row r="140" spans="1:12" ht="15" x14ac:dyDescent="0.25">
      <c r="A140" s="23"/>
      <c r="B140" s="15"/>
      <c r="C140" s="11"/>
      <c r="D140" s="6"/>
      <c r="E140" s="56" t="s">
        <v>57</v>
      </c>
      <c r="F140" s="41">
        <v>60</v>
      </c>
      <c r="G140" s="41">
        <v>0.5</v>
      </c>
      <c r="H140" s="41">
        <v>0.1</v>
      </c>
      <c r="I140" s="41">
        <v>1.5</v>
      </c>
      <c r="J140" s="41">
        <v>8.5</v>
      </c>
      <c r="K140" s="58" t="s">
        <v>58</v>
      </c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83</v>
      </c>
      <c r="F141" s="51">
        <v>200</v>
      </c>
      <c r="G141" s="51">
        <v>0.1</v>
      </c>
      <c r="H141" s="51">
        <v>0</v>
      </c>
      <c r="I141" s="51">
        <v>5.2</v>
      </c>
      <c r="J141" s="51">
        <v>21.4</v>
      </c>
      <c r="K141" s="58" t="s">
        <v>49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44</v>
      </c>
      <c r="F142" s="51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60" t="s">
        <v>53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25.5" x14ac:dyDescent="0.25">
      <c r="A144" s="23"/>
      <c r="B144" s="15"/>
      <c r="C144" s="11"/>
      <c r="D144" s="6"/>
      <c r="E144" s="57" t="s">
        <v>62</v>
      </c>
      <c r="F144" s="51">
        <v>15</v>
      </c>
      <c r="G144" s="51">
        <v>3.5</v>
      </c>
      <c r="H144" s="51">
        <v>4.4000000000000004</v>
      </c>
      <c r="I144" s="51">
        <v>0</v>
      </c>
      <c r="J144" s="51">
        <v>53.7</v>
      </c>
      <c r="K144" s="58" t="s">
        <v>63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36.1</v>
      </c>
      <c r="H146" s="19">
        <f t="shared" si="70"/>
        <v>13.4</v>
      </c>
      <c r="I146" s="19">
        <f t="shared" si="70"/>
        <v>63.7</v>
      </c>
      <c r="J146" s="19">
        <f t="shared" si="70"/>
        <v>519.5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530</v>
      </c>
      <c r="G157" s="32">
        <f t="shared" ref="G157" si="74">G146+G156</f>
        <v>36.1</v>
      </c>
      <c r="H157" s="32">
        <f t="shared" ref="H157" si="75">H146+H156</f>
        <v>13.4</v>
      </c>
      <c r="I157" s="32">
        <f t="shared" ref="I157" si="76">I146+I156</f>
        <v>63.7</v>
      </c>
      <c r="J157" s="32">
        <f t="shared" ref="J157:L157" si="77">J146+J156</f>
        <v>519.5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1">
        <v>220</v>
      </c>
      <c r="G158" s="51">
        <v>27.3</v>
      </c>
      <c r="H158" s="51">
        <v>6.8</v>
      </c>
      <c r="I158" s="51">
        <v>19.3</v>
      </c>
      <c r="J158" s="51">
        <v>248.2</v>
      </c>
      <c r="K158" s="59" t="s">
        <v>85</v>
      </c>
      <c r="L158" s="39"/>
    </row>
    <row r="159" spans="1:12" ht="15" x14ac:dyDescent="0.25">
      <c r="A159" s="23"/>
      <c r="B159" s="15"/>
      <c r="C159" s="11"/>
      <c r="D159" s="6"/>
      <c r="E159" s="50" t="s">
        <v>86</v>
      </c>
      <c r="F159" s="51">
        <v>60</v>
      </c>
      <c r="G159" s="51">
        <v>1.7</v>
      </c>
      <c r="H159" s="51">
        <v>4</v>
      </c>
      <c r="I159" s="51">
        <v>1.7</v>
      </c>
      <c r="J159" s="51">
        <v>50</v>
      </c>
      <c r="K159" s="58" t="s">
        <v>87</v>
      </c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42</v>
      </c>
      <c r="F160" s="51">
        <v>200</v>
      </c>
      <c r="G160" s="51">
        <v>0.5</v>
      </c>
      <c r="H160" s="51">
        <v>0</v>
      </c>
      <c r="I160" s="51">
        <v>19.8</v>
      </c>
      <c r="J160" s="51">
        <v>81</v>
      </c>
      <c r="K160" s="58" t="s">
        <v>43</v>
      </c>
      <c r="L160" s="41"/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51">
        <v>45</v>
      </c>
      <c r="G161" s="51">
        <v>3.4</v>
      </c>
      <c r="H161" s="51">
        <v>0.4</v>
      </c>
      <c r="I161" s="51">
        <v>22.1</v>
      </c>
      <c r="J161" s="51">
        <v>105.5</v>
      </c>
      <c r="K161" s="60" t="s">
        <v>53</v>
      </c>
      <c r="L161" s="41"/>
    </row>
    <row r="162" spans="1:12" ht="15" x14ac:dyDescent="0.25">
      <c r="A162" s="23"/>
      <c r="B162" s="15"/>
      <c r="C162" s="11"/>
      <c r="D162" s="7" t="s">
        <v>24</v>
      </c>
      <c r="E162" s="50" t="s">
        <v>56</v>
      </c>
      <c r="F162" s="51">
        <v>100</v>
      </c>
      <c r="G162" s="51">
        <v>1.5</v>
      </c>
      <c r="H162" s="51">
        <v>0.5</v>
      </c>
      <c r="I162" s="51">
        <v>21</v>
      </c>
      <c r="J162" s="51">
        <v>94.5</v>
      </c>
      <c r="K162" s="60" t="s">
        <v>53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34.4</v>
      </c>
      <c r="H165" s="19">
        <f t="shared" si="78"/>
        <v>11.700000000000001</v>
      </c>
      <c r="I165" s="19">
        <f t="shared" si="78"/>
        <v>83.9</v>
      </c>
      <c r="J165" s="19">
        <f t="shared" si="78"/>
        <v>579.20000000000005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625</v>
      </c>
      <c r="G176" s="32">
        <f t="shared" ref="G176" si="82">G165+G175</f>
        <v>34.4</v>
      </c>
      <c r="H176" s="32">
        <f t="shared" ref="H176" si="83">H165+H175</f>
        <v>11.700000000000001</v>
      </c>
      <c r="I176" s="32">
        <f t="shared" ref="I176" si="84">I165+I175</f>
        <v>83.9</v>
      </c>
      <c r="J176" s="32">
        <f t="shared" ref="J176:L176" si="85">J165+J175</f>
        <v>579.20000000000005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88</v>
      </c>
      <c r="F177" s="51">
        <f>150+80</f>
        <v>230</v>
      </c>
      <c r="G177" s="51">
        <f>8.2+15.3</f>
        <v>23.5</v>
      </c>
      <c r="H177" s="51">
        <f>6.3+3.5</f>
        <v>9.8000000000000007</v>
      </c>
      <c r="I177" s="51">
        <f>35.9+10.7</f>
        <v>46.599999999999994</v>
      </c>
      <c r="J177" s="51">
        <f>233.7+135.6</f>
        <v>369.29999999999995</v>
      </c>
      <c r="K177" s="59" t="s">
        <v>89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67</v>
      </c>
      <c r="F179" s="51">
        <v>200</v>
      </c>
      <c r="G179" s="51">
        <v>1</v>
      </c>
      <c r="H179" s="51">
        <v>0</v>
      </c>
      <c r="I179" s="51">
        <v>25.4</v>
      </c>
      <c r="J179" s="51">
        <v>105.6</v>
      </c>
      <c r="K179" s="58" t="s">
        <v>53</v>
      </c>
      <c r="L179" s="41"/>
    </row>
    <row r="180" spans="1:12" ht="15" x14ac:dyDescent="0.25">
      <c r="A180" s="23"/>
      <c r="B180" s="15"/>
      <c r="C180" s="11"/>
      <c r="D180" s="7" t="s">
        <v>23</v>
      </c>
      <c r="E180" s="57" t="s">
        <v>68</v>
      </c>
      <c r="F180" s="51">
        <v>80</v>
      </c>
      <c r="G180" s="51">
        <v>5.7</v>
      </c>
      <c r="H180" s="51">
        <v>1.1000000000000001</v>
      </c>
      <c r="I180" s="51">
        <v>41.6</v>
      </c>
      <c r="J180" s="51">
        <v>199.2</v>
      </c>
      <c r="K180" s="58" t="s">
        <v>53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30.2</v>
      </c>
      <c r="H184" s="19">
        <f t="shared" si="86"/>
        <v>10.9</v>
      </c>
      <c r="I184" s="19">
        <f t="shared" si="86"/>
        <v>113.6</v>
      </c>
      <c r="J184" s="19">
        <f t="shared" si="86"/>
        <v>674.09999999999991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90">G184+G194</f>
        <v>30.2</v>
      </c>
      <c r="H195" s="32">
        <f t="shared" ref="H195" si="91">H184+H194</f>
        <v>10.9</v>
      </c>
      <c r="I195" s="32">
        <f t="shared" ref="I195" si="92">I184+I194</f>
        <v>113.6</v>
      </c>
      <c r="J195" s="32">
        <f t="shared" ref="J195:L195" si="93">J184+J194</f>
        <v>674.09999999999991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29.29</v>
      </c>
      <c r="H196" s="34">
        <f t="shared" si="94"/>
        <v>15.929999999999998</v>
      </c>
      <c r="I196" s="34">
        <f t="shared" si="94"/>
        <v>81.830000000000013</v>
      </c>
      <c r="J196" s="34">
        <f t="shared" si="94"/>
        <v>587.80999999999983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2024-09-04T15:25:46Z</dcterms:modified>
</cp:coreProperties>
</file>